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Parametry gazu/Sława LNG/"/>
    </mc:Choice>
  </mc:AlternateContent>
  <xr:revisionPtr revIDLastSave="0" documentId="14_{8EEAFF19-34A6-47D7-B028-8DD580D1037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33" i="16" l="1"/>
  <c r="G33" i="16"/>
  <c r="L32" i="16"/>
  <c r="G32" i="16"/>
  <c r="L31" i="16"/>
  <c r="G31" i="16"/>
  <c r="L30" i="16"/>
  <c r="G30" i="16"/>
  <c r="L29" i="16"/>
  <c r="G29" i="16"/>
  <c r="L28" i="16"/>
  <c r="G28" i="16"/>
  <c r="L27" i="16"/>
  <c r="G27" i="16"/>
  <c r="L26" i="16"/>
  <c r="G26" i="16"/>
  <c r="L25" i="16"/>
  <c r="G25" i="16"/>
  <c r="L24" i="16"/>
  <c r="G24" i="16"/>
  <c r="L23" i="16"/>
  <c r="G23" i="16"/>
  <c r="L22" i="16"/>
  <c r="G22" i="16"/>
  <c r="L21" i="16"/>
  <c r="G21" i="16"/>
  <c r="L20" i="16"/>
  <c r="G20" i="16"/>
  <c r="L19" i="16"/>
  <c r="G19" i="16"/>
  <c r="L18" i="16"/>
  <c r="G18" i="16"/>
  <c r="L17" i="16"/>
  <c r="L16" i="16"/>
  <c r="L15" i="16"/>
  <c r="L14" i="16"/>
  <c r="L13" i="16"/>
  <c r="L12" i="16"/>
  <c r="L11" i="16"/>
  <c r="L10" i="16"/>
  <c r="L9" i="16"/>
  <c r="L8" i="16"/>
  <c r="L7" i="16"/>
  <c r="L6" i="16"/>
  <c r="G6" i="16"/>
  <c r="L5" i="16"/>
  <c r="G5" i="16"/>
  <c r="L4" i="16"/>
  <c r="G4" i="16"/>
  <c r="L3" i="16"/>
  <c r="G3" i="16"/>
</calcChain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<sst xmlns="http://schemas.openxmlformats.org/spreadsheetml/2006/main" count="14" uniqueCount="14">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</sst>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wrapText="1"/>
    </xf>
    <xf numFmtId="14" fontId="1" fillId="0" borderId="5" xfId="0" applyNumberFormat="1" applyFont="1" applyBorder="1" applyAlignment="1">
      <alignment horizontal="center" wrapText="1"/>
    </xf>
    <xf numFmtId="164" fontId="1" fillId="0" borderId="6" xfId="0" applyNumberFormat="1" applyFont="1" applyBorder="1" applyAlignment="1">
      <alignment horizontal="center" vertical="center" wrapText="1"/>
    </xf>
    <xf numFmtId="164" fontId="1" fillId="0" borderId="7" xfId="0" applyNumberFormat="1" applyFont="1" applyBorder="1" applyAlignment="1">
      <alignment horizontal="center" wrapText="1"/>
    </xf>
    <xf numFmtId="164" fontId="1" fillId="0" borderId="8" xfId="0" applyNumberFormat="1" applyFont="1" applyBorder="1" applyAlignment="1">
      <alignment horizontal="center" wrapText="1"/>
    </xf>
    <xf numFmtId="164" fontId="1" fillId="0" borderId="9" xfId="0" applyNumberFormat="1" applyFont="1" applyBorder="1" applyAlignment="1">
      <alignment horizontal="center" wrapText="1"/>
    </xf>
    <xf numFmtId="164" fontId="1" fillId="0" borderId="10" xfId="0" applyNumberFormat="1" applyFont="1" applyBorder="1" applyAlignment="1">
      <alignment horizontal="center" wrapText="1"/>
    </xf>
    <xf numFmtId="164" fontId="1" fillId="0" borderId="11" xfId="0" applyNumberFormat="1" applyFont="1" applyBorder="1" applyAlignment="1">
      <alignment horizontal="center" wrapText="1"/>
    </xf>
    <xf numFmtId="164" fontId="1" fillId="0" borderId="12" xfId="0" applyNumberFormat="1" applyFont="1" applyBorder="1" applyAlignment="1">
      <alignment horizontal="center" wrapText="1"/>
    </xf>
    <xf numFmtId="164" fontId="1" fillId="0" borderId="5" xfId="0" applyNumberFormat="1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110" zoomScaleNormal="110" workbookViewId="0">
      <selection activeCell="F41" sqref="F41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x14ac:dyDescent="0.25">
      <c r="B3" s="8">
        <v>2005</v>
      </c>
      <c r="C3" s="9">
        <v>45717</v>
      </c>
      <c r="D3" s="10">
        <v>96.436999999999998</v>
      </c>
      <c r="E3" s="10">
        <v>3.2319</v>
      </c>
      <c r="F3" s="10">
        <v>0.19439999999999999</v>
      </c>
      <c r="G3" s="10">
        <f>SUM(0.0367,0.0292,0.003,0.0013)</f>
        <v>7.0199999999999999E-2</v>
      </c>
      <c r="H3" s="10">
        <v>6.6500000000000004E-2</v>
      </c>
      <c r="I3" s="10">
        <v>0</v>
      </c>
      <c r="J3" s="10">
        <v>0</v>
      </c>
      <c r="K3" s="10">
        <v>40.968000000000004</v>
      </c>
      <c r="L3" s="11">
        <f t="shared" ref="L3:L33" si="0">ROUND(K3/3.6,4)</f>
        <v>11.38</v>
      </c>
      <c r="M3" s="12">
        <v>0</v>
      </c>
      <c r="N3" s="12">
        <v>0</v>
      </c>
      <c r="O3" s="13">
        <v>0</v>
      </c>
      <c r="P3" s="4"/>
      <c r="Q3" s="4"/>
      <c r="R3" s="4"/>
    </row>
    <row r="4" spans="2:18" s="2" customFormat="1" x14ac:dyDescent="0.25">
      <c r="B4" s="8">
        <v>2005</v>
      </c>
      <c r="C4" s="9">
        <v>45718</v>
      </c>
      <c r="D4" s="10">
        <v>96.436999999999998</v>
      </c>
      <c r="E4" s="10">
        <v>3.2319</v>
      </c>
      <c r="F4" s="10">
        <v>0.19439999999999999</v>
      </c>
      <c r="G4" s="10">
        <f t="shared" ref="G4" si="1">SUM(0.0367,0.0292,0.003,0.0013)</f>
        <v>7.0199999999999999E-2</v>
      </c>
      <c r="H4" s="10">
        <v>6.6500000000000004E-2</v>
      </c>
      <c r="I4" s="10">
        <v>0</v>
      </c>
      <c r="J4" s="10">
        <v>0</v>
      </c>
      <c r="K4" s="10">
        <v>40.968000000000004</v>
      </c>
      <c r="L4" s="11">
        <f t="shared" si="0"/>
        <v>11.38</v>
      </c>
      <c r="M4" s="14">
        <v>0</v>
      </c>
      <c r="N4" s="14">
        <v>0</v>
      </c>
      <c r="O4" s="15">
        <v>0</v>
      </c>
      <c r="P4" s="4"/>
      <c r="Q4" s="4"/>
      <c r="R4" s="4"/>
    </row>
    <row r="5" spans="2:18" s="2" customFormat="1" x14ac:dyDescent="0.25">
      <c r="B5" s="8">
        <v>2005</v>
      </c>
      <c r="C5" s="9">
        <v>45719</v>
      </c>
      <c r="D5" s="10">
        <v>96.568100000000001</v>
      </c>
      <c r="E5" s="10">
        <v>3.0705</v>
      </c>
      <c r="F5" s="10">
        <v>0.2102</v>
      </c>
      <c r="G5" s="10">
        <f>SUM(0.0404,0.0319,0.0016,0.0005)</f>
        <v>7.4400000000000008E-2</v>
      </c>
      <c r="H5" s="10">
        <v>7.6799999999999993E-2</v>
      </c>
      <c r="I5" s="10">
        <v>0</v>
      </c>
      <c r="J5" s="10">
        <v>0</v>
      </c>
      <c r="K5" s="10">
        <v>40.932000000000002</v>
      </c>
      <c r="L5" s="11">
        <f t="shared" si="0"/>
        <v>11.37</v>
      </c>
      <c r="M5" s="11">
        <v>0</v>
      </c>
      <c r="N5" s="11">
        <v>0</v>
      </c>
      <c r="O5" s="16">
        <v>0</v>
      </c>
      <c r="P5" s="4"/>
      <c r="Q5" s="4"/>
      <c r="R5" s="4"/>
    </row>
    <row r="6" spans="2:18" s="2" customFormat="1" x14ac:dyDescent="0.25">
      <c r="B6" s="8">
        <v>2005</v>
      </c>
      <c r="C6" s="9">
        <v>45720</v>
      </c>
      <c r="D6" s="10">
        <v>96.568100000000001</v>
      </c>
      <c r="E6" s="10">
        <v>3.0705</v>
      </c>
      <c r="F6" s="10">
        <v>0.2102</v>
      </c>
      <c r="G6" s="10">
        <f>SUM(0.0404,0.0319,0.0016,0.0005)</f>
        <v>7.4400000000000008E-2</v>
      </c>
      <c r="H6" s="10">
        <v>7.6799999999999993E-2</v>
      </c>
      <c r="I6" s="10">
        <v>0</v>
      </c>
      <c r="J6" s="10">
        <v>0</v>
      </c>
      <c r="K6" s="10">
        <v>40.932000000000002</v>
      </c>
      <c r="L6" s="11">
        <f t="shared" si="0"/>
        <v>11.37</v>
      </c>
      <c r="M6" s="11">
        <v>0</v>
      </c>
      <c r="N6" s="11">
        <v>0</v>
      </c>
      <c r="O6" s="16">
        <v>0</v>
      </c>
      <c r="P6" s="4"/>
      <c r="Q6" s="4"/>
      <c r="R6" s="4"/>
    </row>
    <row r="7" spans="2:18" s="2" customFormat="1" x14ac:dyDescent="0.25">
      <c r="B7" s="8">
        <v>2005</v>
      </c>
      <c r="C7" s="9">
        <v>45721</v>
      </c>
      <c r="D7" s="10">
        <v>94.563000000000002</v>
      </c>
      <c r="E7" s="10">
        <v>2.5</v>
      </c>
      <c r="F7" s="10">
        <v>0.51300000000000001</v>
      </c>
      <c r="G7" s="10">
        <v>0.111</v>
      </c>
      <c r="H7" s="10">
        <v>2.3130000000000002</v>
      </c>
      <c r="I7" s="10">
        <v>0</v>
      </c>
      <c r="J7" s="10">
        <v>0</v>
      </c>
      <c r="K7" s="10">
        <v>40.103999999999999</v>
      </c>
      <c r="L7" s="11">
        <f t="shared" si="0"/>
        <v>11.14</v>
      </c>
      <c r="M7" s="14">
        <v>0</v>
      </c>
      <c r="N7" s="14">
        <v>0</v>
      </c>
      <c r="O7" s="15">
        <v>0</v>
      </c>
      <c r="P7" s="4"/>
      <c r="Q7" s="4"/>
      <c r="R7" s="4"/>
    </row>
    <row r="8" spans="2:18" s="2" customFormat="1" x14ac:dyDescent="0.25">
      <c r="B8" s="8">
        <v>2005</v>
      </c>
      <c r="C8" s="9">
        <v>45722</v>
      </c>
      <c r="D8" s="10">
        <v>94.563000000000002</v>
      </c>
      <c r="E8" s="10">
        <v>2.5</v>
      </c>
      <c r="F8" s="10">
        <v>0.51300000000000001</v>
      </c>
      <c r="G8" s="10">
        <v>0.111</v>
      </c>
      <c r="H8" s="10">
        <v>2.3130000000000002</v>
      </c>
      <c r="I8" s="10">
        <v>0</v>
      </c>
      <c r="J8" s="10">
        <v>0</v>
      </c>
      <c r="K8" s="10">
        <v>40.103999999999999</v>
      </c>
      <c r="L8" s="11">
        <f t="shared" si="0"/>
        <v>11.14</v>
      </c>
      <c r="M8" s="14">
        <v>0</v>
      </c>
      <c r="N8" s="14">
        <v>0</v>
      </c>
      <c r="O8" s="15">
        <v>0</v>
      </c>
      <c r="P8" s="4"/>
      <c r="Q8" s="4"/>
      <c r="R8" s="4"/>
    </row>
    <row r="9" spans="2:18" s="2" customFormat="1" x14ac:dyDescent="0.25">
      <c r="B9" s="8">
        <v>2005</v>
      </c>
      <c r="C9" s="9">
        <v>45723</v>
      </c>
      <c r="D9" s="10">
        <v>94.563000000000002</v>
      </c>
      <c r="E9" s="10">
        <v>2.5</v>
      </c>
      <c r="F9" s="10">
        <v>0.51300000000000001</v>
      </c>
      <c r="G9" s="10">
        <v>0.111</v>
      </c>
      <c r="H9" s="10">
        <v>2.3130000000000002</v>
      </c>
      <c r="I9" s="10">
        <v>0</v>
      </c>
      <c r="J9" s="10">
        <v>0</v>
      </c>
      <c r="K9" s="10">
        <v>40.103999999999999</v>
      </c>
      <c r="L9" s="11">
        <f t="shared" si="0"/>
        <v>11.14</v>
      </c>
      <c r="M9" s="11">
        <v>0</v>
      </c>
      <c r="N9" s="11">
        <v>0</v>
      </c>
      <c r="O9" s="16">
        <v>0</v>
      </c>
      <c r="P9" s="4"/>
      <c r="Q9" s="4"/>
      <c r="R9" s="4"/>
    </row>
    <row r="10" spans="2:18" s="2" customFormat="1" x14ac:dyDescent="0.25">
      <c r="B10" s="8">
        <v>2005</v>
      </c>
      <c r="C10" s="9">
        <v>45724</v>
      </c>
      <c r="D10" s="10">
        <v>94.563000000000002</v>
      </c>
      <c r="E10" s="10">
        <v>2.5</v>
      </c>
      <c r="F10" s="10">
        <v>0.51300000000000001</v>
      </c>
      <c r="G10" s="10">
        <v>0.111</v>
      </c>
      <c r="H10" s="10">
        <v>2.3130000000000002</v>
      </c>
      <c r="I10" s="10">
        <v>0</v>
      </c>
      <c r="J10" s="10">
        <v>0</v>
      </c>
      <c r="K10" s="10">
        <v>40.103999999999999</v>
      </c>
      <c r="L10" s="11">
        <f t="shared" si="0"/>
        <v>11.14</v>
      </c>
      <c r="M10" s="11">
        <v>0</v>
      </c>
      <c r="N10" s="11">
        <v>0</v>
      </c>
      <c r="O10" s="16">
        <v>0</v>
      </c>
      <c r="P10" s="4"/>
      <c r="Q10" s="4"/>
      <c r="R10" s="4"/>
    </row>
    <row r="11" spans="2:18" s="2" customFormat="1" x14ac:dyDescent="0.25">
      <c r="B11" s="8">
        <v>2005</v>
      </c>
      <c r="C11" s="9">
        <v>45725</v>
      </c>
      <c r="D11" s="10">
        <v>94.563000000000002</v>
      </c>
      <c r="E11" s="10">
        <v>2.5</v>
      </c>
      <c r="F11" s="10">
        <v>0.51300000000000001</v>
      </c>
      <c r="G11" s="10">
        <v>0.111</v>
      </c>
      <c r="H11" s="10">
        <v>2.3130000000000002</v>
      </c>
      <c r="I11" s="10">
        <v>0</v>
      </c>
      <c r="J11" s="10">
        <v>0</v>
      </c>
      <c r="K11" s="10">
        <v>40.103999999999999</v>
      </c>
      <c r="L11" s="17">
        <f t="shared" si="0"/>
        <v>11.14</v>
      </c>
      <c r="M11" s="11">
        <v>0</v>
      </c>
      <c r="N11" s="11">
        <v>0</v>
      </c>
      <c r="O11" s="16">
        <v>0</v>
      </c>
      <c r="P11" s="4"/>
      <c r="Q11" s="4"/>
      <c r="R11" s="4"/>
    </row>
    <row r="12" spans="2:18" s="2" customFormat="1" x14ac:dyDescent="0.25">
      <c r="B12" s="8">
        <v>2005</v>
      </c>
      <c r="C12" s="9">
        <v>45726</v>
      </c>
      <c r="D12" s="10">
        <v>94.563000000000002</v>
      </c>
      <c r="E12" s="10">
        <v>2.5</v>
      </c>
      <c r="F12" s="10">
        <v>0.51300000000000001</v>
      </c>
      <c r="G12" s="10">
        <v>0.111</v>
      </c>
      <c r="H12" s="10">
        <v>2.3130000000000002</v>
      </c>
      <c r="I12" s="10">
        <v>0</v>
      </c>
      <c r="J12" s="10">
        <v>0</v>
      </c>
      <c r="K12" s="10">
        <v>40.103999999999999</v>
      </c>
      <c r="L12" s="17">
        <f t="shared" si="0"/>
        <v>11.14</v>
      </c>
      <c r="M12" s="11">
        <v>0</v>
      </c>
      <c r="N12" s="11">
        <v>0</v>
      </c>
      <c r="O12" s="16">
        <v>0</v>
      </c>
      <c r="P12" s="4"/>
      <c r="Q12" s="4"/>
      <c r="R12" s="4"/>
    </row>
    <row r="13" spans="2:18" s="2" customFormat="1" x14ac:dyDescent="0.25">
      <c r="B13" s="8">
        <v>2005</v>
      </c>
      <c r="C13" s="9">
        <v>45727</v>
      </c>
      <c r="D13" s="10">
        <v>93.662300000000002</v>
      </c>
      <c r="E13" s="10">
        <v>6.0396000000000001</v>
      </c>
      <c r="F13" s="10">
        <v>2.81E-2</v>
      </c>
      <c r="G13" s="10">
        <v>4.7000000000000002E-3</v>
      </c>
      <c r="H13" s="10">
        <v>0.26529999999999998</v>
      </c>
      <c r="I13" s="10">
        <v>0</v>
      </c>
      <c r="J13" s="10">
        <v>0</v>
      </c>
      <c r="K13" s="17">
        <v>41.58</v>
      </c>
      <c r="L13" s="17">
        <f t="shared" si="0"/>
        <v>11.55</v>
      </c>
      <c r="M13" s="11">
        <v>0</v>
      </c>
      <c r="N13" s="11">
        <v>0</v>
      </c>
      <c r="O13" s="16">
        <v>0</v>
      </c>
      <c r="P13" s="4"/>
      <c r="Q13" s="4"/>
      <c r="R13" s="4"/>
    </row>
    <row r="14" spans="2:18" s="2" customFormat="1" x14ac:dyDescent="0.25">
      <c r="B14" s="8">
        <v>2005</v>
      </c>
      <c r="C14" s="9">
        <v>45728</v>
      </c>
      <c r="D14" s="10">
        <v>93.662300000000002</v>
      </c>
      <c r="E14" s="10">
        <v>6.0396000000000001</v>
      </c>
      <c r="F14" s="10">
        <v>2.81E-2</v>
      </c>
      <c r="G14" s="10">
        <v>4.7000000000000002E-3</v>
      </c>
      <c r="H14" s="10">
        <v>0.26529999999999998</v>
      </c>
      <c r="I14" s="10">
        <v>0</v>
      </c>
      <c r="J14" s="10">
        <v>0</v>
      </c>
      <c r="K14" s="17">
        <v>41.58</v>
      </c>
      <c r="L14" s="17">
        <f t="shared" si="0"/>
        <v>11.55</v>
      </c>
      <c r="M14" s="11">
        <v>0</v>
      </c>
      <c r="N14" s="11">
        <v>0</v>
      </c>
      <c r="O14" s="16">
        <v>0</v>
      </c>
      <c r="P14" s="4"/>
      <c r="Q14" s="4"/>
      <c r="R14" s="4"/>
    </row>
    <row r="15" spans="2:18" s="2" customFormat="1" x14ac:dyDescent="0.25">
      <c r="B15" s="8">
        <v>2005</v>
      </c>
      <c r="C15" s="9">
        <v>45729</v>
      </c>
      <c r="D15" s="10">
        <v>93.662300000000002</v>
      </c>
      <c r="E15" s="10">
        <v>6.0396000000000001</v>
      </c>
      <c r="F15" s="10">
        <v>2.81E-2</v>
      </c>
      <c r="G15" s="10">
        <v>4.7000000000000002E-3</v>
      </c>
      <c r="H15" s="10">
        <v>0.26529999999999998</v>
      </c>
      <c r="I15" s="10">
        <v>0</v>
      </c>
      <c r="J15" s="10">
        <v>0</v>
      </c>
      <c r="K15" s="17">
        <v>41.58</v>
      </c>
      <c r="L15" s="11">
        <f t="shared" si="0"/>
        <v>11.55</v>
      </c>
      <c r="M15" s="11">
        <v>0</v>
      </c>
      <c r="N15" s="11">
        <v>0</v>
      </c>
      <c r="O15" s="16">
        <v>0</v>
      </c>
      <c r="P15" s="4"/>
      <c r="Q15" s="4"/>
      <c r="R15" s="4"/>
    </row>
    <row r="16" spans="2:18" s="2" customFormat="1" x14ac:dyDescent="0.25">
      <c r="B16" s="8">
        <v>2005</v>
      </c>
      <c r="C16" s="9">
        <v>45730</v>
      </c>
      <c r="D16" s="10">
        <v>93.662300000000002</v>
      </c>
      <c r="E16" s="10">
        <v>6.0396000000000001</v>
      </c>
      <c r="F16" s="10">
        <v>2.81E-2</v>
      </c>
      <c r="G16" s="10">
        <v>4.7000000000000002E-3</v>
      </c>
      <c r="H16" s="10">
        <v>0.26529999999999998</v>
      </c>
      <c r="I16" s="10">
        <v>0</v>
      </c>
      <c r="J16" s="10">
        <v>0</v>
      </c>
      <c r="K16" s="17">
        <v>41.58</v>
      </c>
      <c r="L16" s="11">
        <f t="shared" si="0"/>
        <v>11.55</v>
      </c>
      <c r="M16" s="11">
        <v>0</v>
      </c>
      <c r="N16" s="11">
        <v>0</v>
      </c>
      <c r="O16" s="16">
        <v>0</v>
      </c>
      <c r="P16" s="4"/>
      <c r="Q16" s="4"/>
      <c r="R16" s="4"/>
    </row>
    <row r="17" spans="2:18" s="2" customFormat="1" x14ac:dyDescent="0.25">
      <c r="B17" s="8">
        <v>2005</v>
      </c>
      <c r="C17" s="9">
        <v>45731</v>
      </c>
      <c r="D17" s="10">
        <v>93.662300000000002</v>
      </c>
      <c r="E17" s="10">
        <v>6.0396000000000001</v>
      </c>
      <c r="F17" s="10">
        <v>2.81E-2</v>
      </c>
      <c r="G17" s="10">
        <v>4.7000000000000002E-3</v>
      </c>
      <c r="H17" s="10">
        <v>0.26529999999999998</v>
      </c>
      <c r="I17" s="10">
        <v>0</v>
      </c>
      <c r="J17" s="10">
        <v>0</v>
      </c>
      <c r="K17" s="17">
        <v>41.58</v>
      </c>
      <c r="L17" s="11">
        <f t="shared" si="0"/>
        <v>11.55</v>
      </c>
      <c r="M17" s="11">
        <v>0</v>
      </c>
      <c r="N17" s="11">
        <v>0</v>
      </c>
      <c r="O17" s="16">
        <v>0</v>
      </c>
      <c r="P17" s="4"/>
      <c r="Q17" s="4"/>
      <c r="R17" s="4"/>
    </row>
    <row r="18" spans="2:18" s="2" customFormat="1" x14ac:dyDescent="0.25">
      <c r="B18" s="8">
        <v>2005</v>
      </c>
      <c r="C18" s="9">
        <v>45732</v>
      </c>
      <c r="D18" s="10">
        <v>96.476900000000001</v>
      </c>
      <c r="E18" s="10">
        <v>3.2412999999999998</v>
      </c>
      <c r="F18" s="10">
        <v>0.15429999999999999</v>
      </c>
      <c r="G18" s="10">
        <f>SUM(0.0291,0.0269,0.0074,0.0035)</f>
        <v>6.6900000000000001E-2</v>
      </c>
      <c r="H18" s="10">
        <v>6.0600000000000001E-2</v>
      </c>
      <c r="I18" s="10">
        <v>0</v>
      </c>
      <c r="J18" s="10">
        <v>0</v>
      </c>
      <c r="K18" s="17">
        <v>40.932000000000002</v>
      </c>
      <c r="L18" s="11">
        <f t="shared" si="0"/>
        <v>11.37</v>
      </c>
      <c r="M18" s="11">
        <v>0</v>
      </c>
      <c r="N18" s="11">
        <v>0</v>
      </c>
      <c r="O18" s="16">
        <v>0</v>
      </c>
      <c r="P18" s="4"/>
      <c r="Q18" s="4"/>
      <c r="R18" s="4"/>
    </row>
    <row r="19" spans="2:18" s="2" customFormat="1" x14ac:dyDescent="0.25">
      <c r="B19" s="8">
        <v>2005</v>
      </c>
      <c r="C19" s="9">
        <v>45733</v>
      </c>
      <c r="D19" s="10">
        <v>96.476900000000001</v>
      </c>
      <c r="E19" s="10">
        <v>3.2412999999999998</v>
      </c>
      <c r="F19" s="10">
        <v>0.15429999999999999</v>
      </c>
      <c r="G19" s="10">
        <f t="shared" ref="G19" si="2">SUM(0.0291,0.0269,0.0074,0.0035)</f>
        <v>6.6900000000000001E-2</v>
      </c>
      <c r="H19" s="10">
        <v>6.0600000000000001E-2</v>
      </c>
      <c r="I19" s="10">
        <v>0</v>
      </c>
      <c r="J19" s="10">
        <v>0</v>
      </c>
      <c r="K19" s="17">
        <v>40.932000000000002</v>
      </c>
      <c r="L19" s="11">
        <f t="shared" si="0"/>
        <v>11.37</v>
      </c>
      <c r="M19" s="11">
        <v>0</v>
      </c>
      <c r="N19" s="11">
        <v>0</v>
      </c>
      <c r="O19" s="16">
        <v>0</v>
      </c>
      <c r="P19" s="4"/>
      <c r="Q19" s="4"/>
      <c r="R19" s="4"/>
    </row>
    <row r="20" spans="2:18" s="2" customFormat="1" x14ac:dyDescent="0.25">
      <c r="B20" s="8">
        <v>2005</v>
      </c>
      <c r="C20" s="9">
        <v>45734</v>
      </c>
      <c r="D20" s="10">
        <v>93.434299999999993</v>
      </c>
      <c r="E20" s="10">
        <v>6.1870000000000003</v>
      </c>
      <c r="F20" s="10">
        <v>7.6399999999999996E-2</v>
      </c>
      <c r="G20" s="10">
        <f>SUM(0.0094,0.0578,0.0023,0.001)</f>
        <v>7.0499999999999993E-2</v>
      </c>
      <c r="H20" s="10">
        <v>0.23180000000000001</v>
      </c>
      <c r="I20" s="10">
        <v>0</v>
      </c>
      <c r="J20" s="10">
        <v>0</v>
      </c>
      <c r="K20" s="17">
        <v>41.723999999999997</v>
      </c>
      <c r="L20" s="11">
        <f t="shared" si="0"/>
        <v>11.59</v>
      </c>
      <c r="M20" s="11">
        <v>0</v>
      </c>
      <c r="N20" s="11">
        <v>0</v>
      </c>
      <c r="O20" s="16">
        <v>0</v>
      </c>
      <c r="P20" s="4"/>
      <c r="Q20" s="4"/>
      <c r="R20" s="4"/>
    </row>
    <row r="21" spans="2:18" s="2" customFormat="1" x14ac:dyDescent="0.25">
      <c r="B21" s="8">
        <v>2005</v>
      </c>
      <c r="C21" s="9">
        <v>45735</v>
      </c>
      <c r="D21" s="10">
        <v>93.434299999999993</v>
      </c>
      <c r="E21" s="10">
        <v>6.1870000000000003</v>
      </c>
      <c r="F21" s="10">
        <v>7.6399999999999996E-2</v>
      </c>
      <c r="G21" s="10">
        <f>SUM(0.0094,0.0578,0.0023,0.001)</f>
        <v>7.0499999999999993E-2</v>
      </c>
      <c r="H21" s="10">
        <v>0.23180000000000001</v>
      </c>
      <c r="I21" s="10">
        <v>0</v>
      </c>
      <c r="J21" s="10">
        <v>0</v>
      </c>
      <c r="K21" s="17">
        <v>41.723999999999997</v>
      </c>
      <c r="L21" s="11">
        <f t="shared" si="0"/>
        <v>11.59</v>
      </c>
      <c r="M21" s="11">
        <v>0</v>
      </c>
      <c r="N21" s="11">
        <v>0</v>
      </c>
      <c r="O21" s="16">
        <v>0</v>
      </c>
      <c r="P21" s="4"/>
      <c r="Q21" s="4"/>
      <c r="R21" s="4"/>
    </row>
    <row r="22" spans="2:18" s="2" customFormat="1" x14ac:dyDescent="0.25">
      <c r="B22" s="8">
        <v>2005</v>
      </c>
      <c r="C22" s="9">
        <v>45736</v>
      </c>
      <c r="D22" s="10">
        <v>96.989000000000004</v>
      </c>
      <c r="E22" s="10">
        <v>2.7208000000000001</v>
      </c>
      <c r="F22" s="10">
        <v>0.15479999999999999</v>
      </c>
      <c r="G22" s="10">
        <f>SUM(0.0284,0.0231,0.0079,0.0038)</f>
        <v>6.3200000000000006E-2</v>
      </c>
      <c r="H22" s="10">
        <v>7.22E-2</v>
      </c>
      <c r="I22" s="10">
        <v>0</v>
      </c>
      <c r="J22" s="10">
        <v>0</v>
      </c>
      <c r="K22" s="10">
        <v>40.787999999999997</v>
      </c>
      <c r="L22" s="11">
        <f t="shared" si="0"/>
        <v>11.33</v>
      </c>
      <c r="M22" s="11">
        <v>0</v>
      </c>
      <c r="N22" s="11">
        <v>0</v>
      </c>
      <c r="O22" s="16">
        <v>0</v>
      </c>
      <c r="P22" s="4"/>
      <c r="Q22" s="4"/>
      <c r="R22" s="4"/>
    </row>
    <row r="23" spans="2:18" s="2" customFormat="1" x14ac:dyDescent="0.25">
      <c r="B23" s="8">
        <v>2005</v>
      </c>
      <c r="C23" s="9">
        <v>45737</v>
      </c>
      <c r="D23" s="10">
        <v>96.989000000000004</v>
      </c>
      <c r="E23" s="10">
        <v>2.7208000000000001</v>
      </c>
      <c r="F23" s="10">
        <v>0.15479999999999999</v>
      </c>
      <c r="G23" s="10">
        <f t="shared" ref="G23:G25" si="3">SUM(0.0284,0.0231,0.0079,0.0038)</f>
        <v>6.3200000000000006E-2</v>
      </c>
      <c r="H23" s="10">
        <v>7.22E-2</v>
      </c>
      <c r="I23" s="10">
        <v>0</v>
      </c>
      <c r="J23" s="10">
        <v>0</v>
      </c>
      <c r="K23" s="10">
        <v>40.787999999999997</v>
      </c>
      <c r="L23" s="11">
        <f t="shared" si="0"/>
        <v>11.33</v>
      </c>
      <c r="M23" s="11">
        <v>0</v>
      </c>
      <c r="N23" s="11">
        <v>0</v>
      </c>
      <c r="O23" s="16">
        <v>0</v>
      </c>
      <c r="P23" s="4"/>
      <c r="Q23" s="4"/>
      <c r="R23" s="4"/>
    </row>
    <row r="24" spans="2:18" x14ac:dyDescent="0.25">
      <c r="B24" s="8">
        <v>2005</v>
      </c>
      <c r="C24" s="9">
        <v>45738</v>
      </c>
      <c r="D24" s="10">
        <v>96.989000000000004</v>
      </c>
      <c r="E24" s="10">
        <v>2.7208000000000001</v>
      </c>
      <c r="F24" s="10">
        <v>0.15479999999999999</v>
      </c>
      <c r="G24" s="10">
        <f t="shared" si="3"/>
        <v>6.3200000000000006E-2</v>
      </c>
      <c r="H24" s="10">
        <v>7.22E-2</v>
      </c>
      <c r="I24" s="10">
        <v>0</v>
      </c>
      <c r="J24" s="10">
        <v>0</v>
      </c>
      <c r="K24" s="10">
        <v>40.787999999999997</v>
      </c>
      <c r="L24" s="11">
        <f t="shared" si="0"/>
        <v>11.33</v>
      </c>
      <c r="M24" s="11">
        <v>0</v>
      </c>
      <c r="N24" s="11">
        <v>0</v>
      </c>
      <c r="O24" s="16">
        <v>0</v>
      </c>
    </row>
    <row r="25" spans="2:18" x14ac:dyDescent="0.25">
      <c r="B25" s="8">
        <v>2005</v>
      </c>
      <c r="C25" s="9">
        <v>45739</v>
      </c>
      <c r="D25" s="10">
        <v>96.989000000000004</v>
      </c>
      <c r="E25" s="10">
        <v>2.7208000000000001</v>
      </c>
      <c r="F25" s="10">
        <v>0.15479999999999999</v>
      </c>
      <c r="G25" s="10">
        <f t="shared" si="3"/>
        <v>6.3200000000000006E-2</v>
      </c>
      <c r="H25" s="10">
        <v>7.22E-2</v>
      </c>
      <c r="I25" s="10">
        <v>0</v>
      </c>
      <c r="J25" s="10">
        <v>0</v>
      </c>
      <c r="K25" s="10">
        <v>40.787999999999997</v>
      </c>
      <c r="L25" s="11">
        <f t="shared" si="0"/>
        <v>11.33</v>
      </c>
      <c r="M25" s="11">
        <v>0</v>
      </c>
      <c r="N25" s="11">
        <v>0</v>
      </c>
      <c r="O25" s="16">
        <v>0</v>
      </c>
    </row>
    <row r="26" spans="2:18" x14ac:dyDescent="0.25">
      <c r="B26" s="8">
        <v>2005</v>
      </c>
      <c r="C26" s="9">
        <v>45740</v>
      </c>
      <c r="D26" s="10">
        <v>96.757900000000006</v>
      </c>
      <c r="E26" s="10">
        <v>2.9445000000000001</v>
      </c>
      <c r="F26" s="10">
        <v>0.1658</v>
      </c>
      <c r="G26" s="10">
        <f>SUM(0.0295,0.0256,0.0082,0.004)</f>
        <v>6.7299999999999999E-2</v>
      </c>
      <c r="H26" s="10">
        <v>6.4500000000000002E-2</v>
      </c>
      <c r="I26" s="10">
        <v>0</v>
      </c>
      <c r="J26" s="10">
        <v>0</v>
      </c>
      <c r="K26" s="10">
        <v>40.86</v>
      </c>
      <c r="L26" s="11">
        <f t="shared" si="0"/>
        <v>11.35</v>
      </c>
      <c r="M26" s="11">
        <v>0</v>
      </c>
      <c r="N26" s="11">
        <v>0</v>
      </c>
      <c r="O26" s="16">
        <v>0</v>
      </c>
    </row>
    <row r="27" spans="2:18" x14ac:dyDescent="0.25">
      <c r="B27" s="8">
        <v>2005</v>
      </c>
      <c r="C27" s="9">
        <v>45741</v>
      </c>
      <c r="D27" s="10">
        <v>96.757900000000006</v>
      </c>
      <c r="E27" s="10">
        <v>2.9445000000000001</v>
      </c>
      <c r="F27" s="10">
        <v>0.1658</v>
      </c>
      <c r="G27" s="10">
        <f t="shared" ref="G27:G28" si="4">SUM(0.0295,0.0256,0.0082,0.004)</f>
        <v>6.7299999999999999E-2</v>
      </c>
      <c r="H27" s="10">
        <v>6.4500000000000002E-2</v>
      </c>
      <c r="I27" s="10">
        <v>0</v>
      </c>
      <c r="J27" s="10">
        <v>0</v>
      </c>
      <c r="K27" s="10">
        <v>40.86</v>
      </c>
      <c r="L27" s="11">
        <f t="shared" si="0"/>
        <v>11.35</v>
      </c>
      <c r="M27" s="11">
        <v>0</v>
      </c>
      <c r="N27" s="11">
        <v>0</v>
      </c>
      <c r="O27" s="16">
        <v>0</v>
      </c>
    </row>
    <row r="28" spans="2:18" x14ac:dyDescent="0.25">
      <c r="B28" s="8">
        <v>2005</v>
      </c>
      <c r="C28" s="9">
        <v>45742</v>
      </c>
      <c r="D28" s="10">
        <v>96.757900000000006</v>
      </c>
      <c r="E28" s="10">
        <v>2.9445000000000001</v>
      </c>
      <c r="F28" s="10">
        <v>0.1658</v>
      </c>
      <c r="G28" s="10">
        <f t="shared" si="4"/>
        <v>6.7299999999999999E-2</v>
      </c>
      <c r="H28" s="10">
        <v>6.4500000000000002E-2</v>
      </c>
      <c r="I28" s="10">
        <v>0</v>
      </c>
      <c r="J28" s="10">
        <v>0</v>
      </c>
      <c r="K28" s="10">
        <v>40.86</v>
      </c>
      <c r="L28" s="11">
        <f t="shared" si="0"/>
        <v>11.35</v>
      </c>
      <c r="M28" s="11">
        <v>0</v>
      </c>
      <c r="N28" s="11">
        <v>0</v>
      </c>
      <c r="O28" s="16">
        <v>0</v>
      </c>
    </row>
    <row r="29" spans="2:18" x14ac:dyDescent="0.25">
      <c r="B29" s="8">
        <v>2005</v>
      </c>
      <c r="C29" s="9">
        <v>45743</v>
      </c>
      <c r="D29" s="10">
        <v>96.989800000000002</v>
      </c>
      <c r="E29" s="10">
        <v>2.7444999999999999</v>
      </c>
      <c r="F29" s="10">
        <v>0.15590000000000001</v>
      </c>
      <c r="G29" s="10">
        <f>SUM(0.0269,0.0226,0.0075,0.0037)</f>
        <v>6.0700000000000004E-2</v>
      </c>
      <c r="H29" s="10">
        <v>4.9099999999999998E-2</v>
      </c>
      <c r="I29" s="10">
        <v>0</v>
      </c>
      <c r="J29" s="10">
        <v>0</v>
      </c>
      <c r="K29" s="10">
        <v>40.787999999999997</v>
      </c>
      <c r="L29" s="11">
        <f t="shared" si="0"/>
        <v>11.33</v>
      </c>
      <c r="M29" s="11">
        <v>0</v>
      </c>
      <c r="N29" s="11">
        <v>0</v>
      </c>
      <c r="O29" s="16">
        <v>0</v>
      </c>
    </row>
    <row r="30" spans="2:18" x14ac:dyDescent="0.25">
      <c r="B30" s="8">
        <v>2005</v>
      </c>
      <c r="C30" s="9">
        <v>45744</v>
      </c>
      <c r="D30" s="10">
        <v>96.989800000000002</v>
      </c>
      <c r="E30" s="10">
        <v>2.7444999999999999</v>
      </c>
      <c r="F30" s="10">
        <v>0.15590000000000001</v>
      </c>
      <c r="G30" s="10">
        <f t="shared" ref="G30:G31" si="5">SUM(0.0269,0.0226,0.0075,0.0037)</f>
        <v>6.0700000000000004E-2</v>
      </c>
      <c r="H30" s="10">
        <v>4.9099999999999998E-2</v>
      </c>
      <c r="I30" s="10">
        <v>0</v>
      </c>
      <c r="J30" s="10">
        <v>0</v>
      </c>
      <c r="K30" s="10">
        <v>40.787999999999997</v>
      </c>
      <c r="L30" s="11">
        <f t="shared" si="0"/>
        <v>11.33</v>
      </c>
      <c r="M30" s="11">
        <v>0</v>
      </c>
      <c r="N30" s="11">
        <v>0</v>
      </c>
      <c r="O30" s="16">
        <v>0</v>
      </c>
    </row>
    <row r="31" spans="2:18" x14ac:dyDescent="0.25">
      <c r="B31" s="8">
        <v>2005</v>
      </c>
      <c r="C31" s="9">
        <v>45745</v>
      </c>
      <c r="D31" s="10">
        <v>96.989800000000002</v>
      </c>
      <c r="E31" s="10">
        <v>2.7444999999999999</v>
      </c>
      <c r="F31" s="10">
        <v>0.15590000000000001</v>
      </c>
      <c r="G31" s="10">
        <f t="shared" si="5"/>
        <v>6.0700000000000004E-2</v>
      </c>
      <c r="H31" s="10">
        <v>4.9099999999999998E-2</v>
      </c>
      <c r="I31" s="10">
        <v>0</v>
      </c>
      <c r="J31" s="10">
        <v>0</v>
      </c>
      <c r="K31" s="10">
        <v>40.787999999999997</v>
      </c>
      <c r="L31" s="11">
        <f t="shared" si="0"/>
        <v>11.33</v>
      </c>
      <c r="M31" s="11">
        <v>0</v>
      </c>
      <c r="N31" s="11">
        <v>0</v>
      </c>
      <c r="O31" s="16">
        <v>0</v>
      </c>
    </row>
    <row r="32" spans="2:18" x14ac:dyDescent="0.25">
      <c r="B32" s="8">
        <v>2005</v>
      </c>
      <c r="C32" s="9">
        <v>45746</v>
      </c>
      <c r="D32" s="10">
        <v>96.981300000000005</v>
      </c>
      <c r="E32" s="10">
        <v>2.7545000000000002</v>
      </c>
      <c r="F32" s="10">
        <v>0.15720000000000001</v>
      </c>
      <c r="G32" s="10">
        <f>SUM(0.0272,0.0228,0.0076,0.0037)</f>
        <v>6.1300000000000007E-2</v>
      </c>
      <c r="H32" s="10">
        <v>4.5699999999999998E-2</v>
      </c>
      <c r="I32" s="10">
        <v>0</v>
      </c>
      <c r="J32" s="10">
        <v>0</v>
      </c>
      <c r="K32" s="10">
        <v>40.787999999999997</v>
      </c>
      <c r="L32" s="11">
        <f t="shared" si="0"/>
        <v>11.33</v>
      </c>
      <c r="M32" s="11">
        <v>0</v>
      </c>
      <c r="N32" s="11">
        <v>0</v>
      </c>
      <c r="O32" s="16">
        <v>0</v>
      </c>
    </row>
    <row r="33" spans="2:15" x14ac:dyDescent="0.25">
      <c r="B33" s="8">
        <v>2005</v>
      </c>
      <c r="C33" s="9">
        <v>45747</v>
      </c>
      <c r="D33" s="10">
        <v>96.981300000000005</v>
      </c>
      <c r="E33" s="10">
        <v>2.7545000000000002</v>
      </c>
      <c r="F33" s="10">
        <v>0.15720000000000001</v>
      </c>
      <c r="G33" s="10">
        <f>SUM(0.0272,0.0228,0.0076,0.0037)</f>
        <v>6.1300000000000007E-2</v>
      </c>
      <c r="H33" s="10">
        <v>4.5699999999999998E-2</v>
      </c>
      <c r="I33" s="10">
        <v>0</v>
      </c>
      <c r="J33" s="10">
        <v>0</v>
      </c>
      <c r="K33" s="10">
        <v>40.787999999999997</v>
      </c>
      <c r="L33" s="11">
        <f t="shared" si="0"/>
        <v>11.33</v>
      </c>
      <c r="M33" s="11">
        <v>0</v>
      </c>
      <c r="N33" s="11">
        <v>0</v>
      </c>
      <c r="O33" s="16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2025-06-30T06:09:52Z</dcterms:modified>
</cp:coreProperties>
</file>